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5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<sst xmlns="http://schemas.openxmlformats.org/spreadsheetml/2006/main" count="26" uniqueCount="25">
  <si>
    <t>Introduction to Energy Ch.5, workshop on Table 5.1 p.100, 8 Nov 04 EJZ</t>
  </si>
  <si>
    <t>A:  India+Indonesia</t>
  </si>
  <si>
    <t>B: China</t>
  </si>
  <si>
    <t>G(1992)</t>
  </si>
  <si>
    <t>dG/G</t>
  </si>
  <si>
    <t>G(2004)</t>
  </si>
  <si>
    <t>E(1992)</t>
  </si>
  <si>
    <t>dE/E</t>
  </si>
  <si>
    <t>E(2004)</t>
  </si>
  <si>
    <t>Bolivia</t>
  </si>
  <si>
    <t>Brazil</t>
  </si>
  <si>
    <t>mexico</t>
  </si>
  <si>
    <t>India</t>
  </si>
  <si>
    <t>Indonesia</t>
  </si>
  <si>
    <t>C: Latin America</t>
  </si>
  <si>
    <t>$/capita</t>
  </si>
  <si>
    <t>$/litre</t>
  </si>
  <si>
    <t>$cost</t>
  </si>
  <si>
    <t>I assumed oil costs $2/gallon ~ 50c/litre</t>
  </si>
  <si>
    <t>I averaged national figures to get regional totals, but it really depends on the population of each nation.</t>
  </si>
  <si>
    <t>spent on energy</t>
  </si>
  <si>
    <t>percent of income</t>
  </si>
  <si>
    <t>Nicaragua</t>
  </si>
  <si>
    <t>%</t>
  </si>
  <si>
    <t>lt oil/cap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</si>
</sst>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0.0"/>
  </numFmts>
  <fonts count="3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1" fontId="1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1" fontId="0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"/>
  <sheetViews>
    <sheetView tabSelected="1" workbookViewId="0" topLeftCell="A1">
      <selection activeCell="Q7" sqref="Q7"/>
    </sheetView>
  </sheetViews>
  <sheetFormatPr defaultColWidth="9.140625" defaultRowHeight="12.75"/>
  <cols>
    <col min="1" max="1" width="9.140625" style="1" customWidth="1"/>
    <col min="4" max="4" width="7.140625" style="0" customWidth="1"/>
    <col min="5" max="5" width="6.7109375" style="0" customWidth="1"/>
    <col min="6" max="6" width="2.28125" style="0" customWidth="1"/>
    <col min="8" max="8" width="6.421875" style="0" customWidth="1"/>
    <col min="9" max="9" width="8.140625" style="0" customWidth="1"/>
    <col min="10" max="10" width="6.8515625" style="0" customWidth="1"/>
    <col min="11" max="11" width="2.28125" style="0" customWidth="1"/>
    <col min="12" max="13" width="5.140625" style="0" customWidth="1"/>
  </cols>
  <sheetData>
    <row r="1" ht="12.75">
      <c r="A1" s="1" t="s">
        <v>0</v>
      </c>
    </row>
    <row r="2" spans="10:12" ht="12.75">
      <c r="J2" t="s">
        <v>16</v>
      </c>
      <c r="L2" s="9" t="s">
        <v>21</v>
      </c>
    </row>
    <row r="3" spans="4:12" ht="12.75">
      <c r="D3" s="11" t="s">
        <v>23</v>
      </c>
      <c r="E3" s="11" t="s">
        <v>15</v>
      </c>
      <c r="F3" s="11"/>
      <c r="G3" s="11"/>
      <c r="H3" s="11" t="s">
        <v>23</v>
      </c>
      <c r="I3" t="s">
        <v>24</v>
      </c>
      <c r="J3">
        <v>0.5</v>
      </c>
      <c r="L3" s="10" t="s">
        <v>20</v>
      </c>
    </row>
    <row r="4" spans="3:13" s="3" customFormat="1" ht="12.75">
      <c r="C4" s="4" t="s">
        <v>3</v>
      </c>
      <c r="D4" s="4" t="s">
        <v>4</v>
      </c>
      <c r="E4" s="3" t="s">
        <v>5</v>
      </c>
      <c r="G4" s="4" t="s">
        <v>6</v>
      </c>
      <c r="H4" s="4" t="s">
        <v>7</v>
      </c>
      <c r="I4" s="3" t="s">
        <v>8</v>
      </c>
      <c r="J4" s="5" t="s">
        <v>17</v>
      </c>
      <c r="L4" s="4">
        <v>2004</v>
      </c>
      <c r="M4" s="4">
        <v>1992</v>
      </c>
    </row>
    <row r="5" spans="3:13" s="3" customFormat="1" ht="12.75">
      <c r="C5" s="4"/>
      <c r="D5" s="4"/>
      <c r="G5" s="4"/>
      <c r="H5" s="4"/>
      <c r="J5" s="5"/>
      <c r="L5" s="4"/>
      <c r="M5" s="4"/>
    </row>
    <row r="6" spans="1:13" ht="12.75">
      <c r="A6" s="1" t="s">
        <v>1</v>
      </c>
      <c r="C6">
        <f>(310+670)/2</f>
        <v>490</v>
      </c>
      <c r="D6">
        <f>(D7+D8)/2</f>
        <v>3.55</v>
      </c>
      <c r="E6" s="8">
        <f>C6*(1+(D6/100))</f>
        <v>507.39500000000004</v>
      </c>
      <c r="G6">
        <f>(G7+G8)/2</f>
        <v>269</v>
      </c>
      <c r="H6" s="6">
        <f>(H7+H8)/2</f>
        <v>7</v>
      </c>
      <c r="I6" s="12">
        <f>G6*(1+H6/100)</f>
        <v>287.83000000000004</v>
      </c>
      <c r="J6" s="8">
        <f>I6*$J$3</f>
        <v>143.91500000000002</v>
      </c>
      <c r="K6" s="8"/>
      <c r="L6" s="8">
        <f>100*J6/E6</f>
        <v>28.36350377910701</v>
      </c>
      <c r="M6" s="8">
        <f>G6*$J$3*100/C6</f>
        <v>27.448979591836736</v>
      </c>
    </row>
    <row r="7" spans="2:13" ht="12.75">
      <c r="B7" t="s">
        <v>12</v>
      </c>
      <c r="C7">
        <v>310</v>
      </c>
      <c r="D7">
        <v>3.1</v>
      </c>
      <c r="E7" s="7">
        <f aca="true" t="shared" si="0" ref="E7:E16">C7*(1+(D7/100))</f>
        <v>319.60999999999996</v>
      </c>
      <c r="G7">
        <v>235</v>
      </c>
      <c r="H7" s="6">
        <v>6.8</v>
      </c>
      <c r="I7" s="12">
        <f aca="true" t="shared" si="1" ref="I7:I15">G7*(1+H7/100)</f>
        <v>250.98000000000002</v>
      </c>
      <c r="J7" s="12">
        <f aca="true" t="shared" si="2" ref="J7:J16">I7*$J$3</f>
        <v>125.49000000000001</v>
      </c>
      <c r="K7" s="7"/>
      <c r="L7" s="7">
        <f aca="true" t="shared" si="3" ref="L7:L15">100*J7/E7</f>
        <v>39.26347736303621</v>
      </c>
      <c r="M7" s="7">
        <f aca="true" t="shared" si="4" ref="M7:M15">G7*$J$3*100/C7</f>
        <v>37.903225806451616</v>
      </c>
    </row>
    <row r="8" spans="2:13" ht="12.75">
      <c r="B8" t="s">
        <v>13</v>
      </c>
      <c r="C8">
        <v>670</v>
      </c>
      <c r="D8">
        <v>4</v>
      </c>
      <c r="E8" s="7">
        <f t="shared" si="0"/>
        <v>696.8000000000001</v>
      </c>
      <c r="G8">
        <v>303</v>
      </c>
      <c r="H8" s="6">
        <v>7.2</v>
      </c>
      <c r="I8" s="12">
        <f t="shared" si="1"/>
        <v>324.81600000000003</v>
      </c>
      <c r="J8" s="12">
        <f t="shared" si="2"/>
        <v>162.40800000000002</v>
      </c>
      <c r="K8" s="7"/>
      <c r="L8" s="7">
        <f t="shared" si="3"/>
        <v>23.307692307692307</v>
      </c>
      <c r="M8" s="7">
        <f t="shared" si="4"/>
        <v>22.611940298507463</v>
      </c>
    </row>
    <row r="9" spans="5:13" ht="12.75">
      <c r="E9" s="7"/>
      <c r="H9" s="6"/>
      <c r="I9" s="12"/>
      <c r="J9" s="12">
        <f t="shared" si="2"/>
        <v>0</v>
      </c>
      <c r="K9" s="7"/>
      <c r="L9" s="7"/>
      <c r="M9" s="7"/>
    </row>
    <row r="10" spans="1:13" ht="12.75">
      <c r="A10" s="1" t="s">
        <v>2</v>
      </c>
      <c r="C10">
        <v>470</v>
      </c>
      <c r="D10">
        <v>7.6</v>
      </c>
      <c r="E10" s="8">
        <f t="shared" si="0"/>
        <v>505.72</v>
      </c>
      <c r="G10">
        <v>600</v>
      </c>
      <c r="H10" s="6">
        <v>5.1</v>
      </c>
      <c r="I10" s="12">
        <f t="shared" si="1"/>
        <v>630.5999999999999</v>
      </c>
      <c r="J10" s="8">
        <f t="shared" si="2"/>
        <v>315.29999999999995</v>
      </c>
      <c r="K10" s="8"/>
      <c r="L10" s="8">
        <f t="shared" si="3"/>
        <v>62.34675314403226</v>
      </c>
      <c r="M10" s="8">
        <f t="shared" si="4"/>
        <v>63.829787234042556</v>
      </c>
    </row>
    <row r="11" spans="5:13" ht="12.75">
      <c r="E11" s="7"/>
      <c r="H11" s="6"/>
      <c r="I11" s="12"/>
      <c r="J11" s="12"/>
      <c r="K11" s="8"/>
      <c r="L11" s="8"/>
      <c r="M11" s="7"/>
    </row>
    <row r="12" spans="1:13" ht="12.75">
      <c r="A12" s="1" t="s">
        <v>14</v>
      </c>
      <c r="C12" s="7">
        <f>AVERAGE(C13:C16)</f>
        <v>1815</v>
      </c>
      <c r="D12" s="7">
        <f>AVERAGE(D13:D16)</f>
        <v>-1.65</v>
      </c>
      <c r="E12" s="8">
        <f t="shared" si="0"/>
        <v>1785.0525</v>
      </c>
      <c r="G12" s="7">
        <f>AVERAGE(G13:G16)</f>
        <v>678.5</v>
      </c>
      <c r="H12" s="7">
        <f>AVERAGE(H13:H16)</f>
        <v>2.525</v>
      </c>
      <c r="I12" s="12">
        <f t="shared" si="1"/>
        <v>695.632125</v>
      </c>
      <c r="J12" s="8">
        <f t="shared" si="2"/>
        <v>347.8160625</v>
      </c>
      <c r="K12" s="8"/>
      <c r="L12" s="8">
        <f t="shared" si="3"/>
        <v>19.484920611578648</v>
      </c>
      <c r="M12" s="8">
        <f t="shared" si="4"/>
        <v>18.691460055096417</v>
      </c>
    </row>
    <row r="13" spans="2:13" ht="12.75">
      <c r="B13" t="s">
        <v>9</v>
      </c>
      <c r="C13">
        <v>680</v>
      </c>
      <c r="D13">
        <v>-1.5</v>
      </c>
      <c r="E13" s="7">
        <f t="shared" si="0"/>
        <v>669.8</v>
      </c>
      <c r="G13">
        <v>255</v>
      </c>
      <c r="H13" s="6">
        <v>0.6</v>
      </c>
      <c r="I13" s="12">
        <f t="shared" si="1"/>
        <v>256.53000000000003</v>
      </c>
      <c r="J13" s="12">
        <f t="shared" si="2"/>
        <v>128.26500000000001</v>
      </c>
      <c r="K13" s="7"/>
      <c r="L13" s="7">
        <f t="shared" si="3"/>
        <v>19.149746192893407</v>
      </c>
      <c r="M13" s="7">
        <f t="shared" si="4"/>
        <v>18.75</v>
      </c>
    </row>
    <row r="14" spans="2:13" ht="12.75">
      <c r="B14" t="s">
        <v>10</v>
      </c>
      <c r="C14">
        <v>2770</v>
      </c>
      <c r="D14">
        <v>0.4</v>
      </c>
      <c r="E14" s="7">
        <f t="shared" si="0"/>
        <v>2781.08</v>
      </c>
      <c r="G14">
        <v>681</v>
      </c>
      <c r="H14" s="6">
        <v>3.9</v>
      </c>
      <c r="I14" s="12">
        <f t="shared" si="1"/>
        <v>707.559</v>
      </c>
      <c r="J14" s="12">
        <f t="shared" si="2"/>
        <v>353.7795</v>
      </c>
      <c r="K14" s="7"/>
      <c r="L14" s="7">
        <f t="shared" si="3"/>
        <v>12.720939347303924</v>
      </c>
      <c r="M14" s="7">
        <f t="shared" si="4"/>
        <v>12.292418772563177</v>
      </c>
    </row>
    <row r="15" spans="2:13" ht="12.75">
      <c r="B15" t="s">
        <v>11</v>
      </c>
      <c r="C15">
        <v>3470</v>
      </c>
      <c r="D15">
        <v>-0.2</v>
      </c>
      <c r="E15" s="7">
        <f t="shared" si="0"/>
        <v>3463.06</v>
      </c>
      <c r="G15">
        <v>1525</v>
      </c>
      <c r="H15" s="6">
        <v>3.1</v>
      </c>
      <c r="I15" s="12">
        <f t="shared" si="1"/>
        <v>1572.2749999999999</v>
      </c>
      <c r="J15" s="12">
        <f t="shared" si="2"/>
        <v>786.1374999999999</v>
      </c>
      <c r="K15" s="7"/>
      <c r="L15" s="7">
        <f t="shared" si="3"/>
        <v>22.700660687368973</v>
      </c>
      <c r="M15" s="7">
        <f t="shared" si="4"/>
        <v>21.97406340057637</v>
      </c>
    </row>
    <row r="16" spans="2:13" ht="12.75">
      <c r="B16" t="s">
        <v>22</v>
      </c>
      <c r="C16">
        <v>340</v>
      </c>
      <c r="D16">
        <v>-5.3</v>
      </c>
      <c r="E16" s="7">
        <f t="shared" si="0"/>
        <v>321.97999999999996</v>
      </c>
      <c r="G16">
        <v>253</v>
      </c>
      <c r="H16">
        <v>2.5</v>
      </c>
      <c r="I16" s="12">
        <f>G16*(1+H16/100)</f>
        <v>259.325</v>
      </c>
      <c r="J16" s="12">
        <f t="shared" si="2"/>
        <v>129.6625</v>
      </c>
      <c r="K16" s="7"/>
      <c r="L16" s="7">
        <f>100*J16/E16</f>
        <v>40.2703584073545</v>
      </c>
      <c r="M16" s="7">
        <f>G16*$J$3*100/C16</f>
        <v>37.205882352941174</v>
      </c>
    </row>
    <row r="18" ht="12.75">
      <c r="A18" s="2" t="s">
        <v>19</v>
      </c>
    </row>
    <row r="20" ht="12.75">
      <c r="A20" s="2" t="s">
        <v>18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Evergreen State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The Evergreen State College</dc:creator>
  <cp:keywords/>
  <dc:description/>
  <cp:lastModifiedBy>The Evergreen State College</cp:lastModifiedBy>
  <dcterms:created xsi:type="dcterms:W3CDTF">2004-11-08T23:37:38Z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