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0" yWindow="100" windowWidth="13640" windowHeight="9840" activeTab="1"/>
  </bookViews>
  <sheets>
    <sheet name="Sheet1" sheetId="1" r:id="rId1"/>
    <sheet name="Index calculator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<sst xmlns="http://schemas.openxmlformats.org/spreadsheetml/2006/main" count="13" uniqueCount="12">
  <si>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p</t>
  </si>
  <si>
    <t>plnp</t>
  </si>
  <si>
    <t>simpson</t>
  </si>
  <si>
    <t>N</t>
  </si>
  <si>
    <t>S</t>
  </si>
  <si>
    <t>Alpha</t>
  </si>
  <si>
    <t>Shannon</t>
  </si>
  <si>
    <t>Simpson</t>
  </si>
  <si>
    <t>Berger Parker</t>
  </si>
  <si>
    <t>S/N</t>
  </si>
  <si>
    <t>x</t>
  </si>
  <si>
    <t>alpha 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</si>
</sst>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P1" sqref="P1:P21"/>
    </sheetView>
  </sheetViews>
  <sheetFormatPr defaultColWidth="11.00390625" defaultRowHeight="12.75"/>
  <cols>
    <col min="1" max="5" width="3.00390625" style="0" bestFit="1" customWidth="1"/>
    <col min="6" max="6" width="4.00390625" style="0" bestFit="1" customWidth="1"/>
    <col min="7" max="8" width="3.00390625" style="0" bestFit="1" customWidth="1"/>
    <col min="9" max="9" width="4.00390625" style="0" bestFit="1" customWidth="1"/>
    <col min="10" max="12" width="3.00390625" style="0" bestFit="1" customWidth="1"/>
    <col min="13" max="13" width="4.00390625" style="0" bestFit="1" customWidth="1"/>
    <col min="14" max="16" width="3.00390625" style="0" bestFit="1" customWidth="1"/>
  </cols>
  <sheetData>
    <row r="1" spans="1:16" ht="12.75">
      <c r="A1">
        <v>44</v>
      </c>
      <c r="B1">
        <v>67</v>
      </c>
      <c r="C1">
        <v>48</v>
      </c>
      <c r="D1">
        <v>96</v>
      </c>
      <c r="E1">
        <v>53</v>
      </c>
      <c r="F1">
        <v>138</v>
      </c>
      <c r="G1">
        <v>94</v>
      </c>
      <c r="H1">
        <v>84</v>
      </c>
      <c r="I1">
        <v>124</v>
      </c>
      <c r="J1">
        <v>54</v>
      </c>
      <c r="K1">
        <v>61</v>
      </c>
      <c r="L1">
        <v>56</v>
      </c>
      <c r="M1">
        <v>117</v>
      </c>
      <c r="N1">
        <v>28</v>
      </c>
      <c r="O1">
        <v>19</v>
      </c>
      <c r="P1">
        <v>36</v>
      </c>
    </row>
    <row r="2" spans="1:16" ht="12.75">
      <c r="A2">
        <v>19</v>
      </c>
      <c r="B2">
        <v>50</v>
      </c>
      <c r="C2">
        <v>21</v>
      </c>
      <c r="D2">
        <v>57</v>
      </c>
      <c r="E2">
        <v>32</v>
      </c>
      <c r="F2">
        <v>129</v>
      </c>
      <c r="G2">
        <v>27</v>
      </c>
      <c r="H2">
        <v>9</v>
      </c>
      <c r="I2">
        <v>38</v>
      </c>
      <c r="J2">
        <v>44</v>
      </c>
      <c r="K2">
        <v>54</v>
      </c>
      <c r="L2">
        <v>9</v>
      </c>
      <c r="M2">
        <v>116</v>
      </c>
      <c r="N2">
        <v>18</v>
      </c>
      <c r="O2">
        <v>8</v>
      </c>
      <c r="P2">
        <v>25</v>
      </c>
    </row>
    <row r="3" spans="1:16" ht="12.75">
      <c r="A3">
        <v>10</v>
      </c>
      <c r="B3">
        <v>28</v>
      </c>
      <c r="C3">
        <v>18</v>
      </c>
      <c r="D3">
        <v>22</v>
      </c>
      <c r="E3">
        <v>11</v>
      </c>
      <c r="F3">
        <v>56</v>
      </c>
      <c r="G3">
        <v>15</v>
      </c>
      <c r="H3">
        <v>5</v>
      </c>
      <c r="I3">
        <v>36</v>
      </c>
      <c r="J3">
        <v>26</v>
      </c>
      <c r="K3">
        <v>34</v>
      </c>
      <c r="L3">
        <v>9</v>
      </c>
      <c r="M3">
        <v>32</v>
      </c>
      <c r="N3">
        <v>8</v>
      </c>
      <c r="O3">
        <v>5</v>
      </c>
      <c r="P3">
        <v>8</v>
      </c>
    </row>
    <row r="4" spans="1:16" ht="12.75">
      <c r="A4">
        <v>6</v>
      </c>
      <c r="B4">
        <v>25</v>
      </c>
      <c r="C4">
        <v>15</v>
      </c>
      <c r="D4">
        <v>17</v>
      </c>
      <c r="E4">
        <v>7</v>
      </c>
      <c r="F4">
        <v>27</v>
      </c>
      <c r="G4">
        <v>14</v>
      </c>
      <c r="H4">
        <v>4</v>
      </c>
      <c r="I4">
        <v>34</v>
      </c>
      <c r="J4">
        <v>20</v>
      </c>
      <c r="K4">
        <v>32</v>
      </c>
      <c r="L4">
        <v>7</v>
      </c>
      <c r="M4">
        <v>29</v>
      </c>
      <c r="N4">
        <v>7</v>
      </c>
      <c r="O4">
        <v>4</v>
      </c>
      <c r="P4">
        <v>8</v>
      </c>
    </row>
    <row r="5" spans="1:16" ht="12.75">
      <c r="A5">
        <v>4</v>
      </c>
      <c r="B5">
        <v>11</v>
      </c>
      <c r="C5">
        <v>12</v>
      </c>
      <c r="D5">
        <v>12</v>
      </c>
      <c r="E5">
        <v>7</v>
      </c>
      <c r="F5">
        <v>27</v>
      </c>
      <c r="G5">
        <v>7</v>
      </c>
      <c r="H5">
        <v>4</v>
      </c>
      <c r="I5">
        <v>28</v>
      </c>
      <c r="J5">
        <v>14</v>
      </c>
      <c r="K5">
        <v>19</v>
      </c>
      <c r="L5">
        <v>7</v>
      </c>
      <c r="M5">
        <v>14</v>
      </c>
      <c r="N5">
        <v>6</v>
      </c>
      <c r="O5">
        <v>4</v>
      </c>
      <c r="P5">
        <v>7</v>
      </c>
    </row>
    <row r="6" spans="1:16" ht="12.75">
      <c r="A6">
        <v>4</v>
      </c>
      <c r="B6">
        <v>9</v>
      </c>
      <c r="C6">
        <v>9</v>
      </c>
      <c r="D6">
        <v>10</v>
      </c>
      <c r="E6">
        <v>4</v>
      </c>
      <c r="F6">
        <v>19</v>
      </c>
      <c r="G6">
        <v>6</v>
      </c>
      <c r="H6">
        <v>4</v>
      </c>
      <c r="I6">
        <v>27</v>
      </c>
      <c r="J6">
        <v>4</v>
      </c>
      <c r="K6">
        <v>16</v>
      </c>
      <c r="L6">
        <v>5</v>
      </c>
      <c r="M6">
        <v>8</v>
      </c>
      <c r="N6">
        <v>6</v>
      </c>
      <c r="O6">
        <v>3</v>
      </c>
      <c r="P6">
        <v>5</v>
      </c>
    </row>
    <row r="7" spans="1:16" ht="12.75">
      <c r="A7">
        <v>3</v>
      </c>
      <c r="B7">
        <v>9</v>
      </c>
      <c r="C7">
        <v>7</v>
      </c>
      <c r="D7">
        <v>7</v>
      </c>
      <c r="E7">
        <v>3</v>
      </c>
      <c r="F7">
        <v>13</v>
      </c>
      <c r="G7">
        <v>5</v>
      </c>
      <c r="H7">
        <v>3</v>
      </c>
      <c r="I7">
        <v>16</v>
      </c>
      <c r="J7">
        <v>3</v>
      </c>
      <c r="K7">
        <v>6</v>
      </c>
      <c r="L7">
        <v>5</v>
      </c>
      <c r="M7">
        <v>8</v>
      </c>
      <c r="N7">
        <v>6</v>
      </c>
      <c r="O7">
        <v>3</v>
      </c>
      <c r="P7">
        <v>4</v>
      </c>
    </row>
    <row r="8" spans="1:16" ht="12.75">
      <c r="A8">
        <v>2</v>
      </c>
      <c r="B8">
        <v>3</v>
      </c>
      <c r="C8">
        <v>4</v>
      </c>
      <c r="D8">
        <v>6</v>
      </c>
      <c r="E8">
        <v>3</v>
      </c>
      <c r="F8">
        <v>13</v>
      </c>
      <c r="G8">
        <v>4</v>
      </c>
      <c r="H8">
        <v>2</v>
      </c>
      <c r="I8">
        <v>15</v>
      </c>
      <c r="J8">
        <v>3</v>
      </c>
      <c r="K8">
        <v>6</v>
      </c>
      <c r="L8">
        <v>3</v>
      </c>
      <c r="M8">
        <v>6</v>
      </c>
      <c r="N8">
        <v>4</v>
      </c>
      <c r="O8">
        <v>2</v>
      </c>
      <c r="P8">
        <v>3</v>
      </c>
    </row>
    <row r="9" spans="1:16" ht="12.75">
      <c r="A9">
        <v>2</v>
      </c>
      <c r="B9">
        <v>3</v>
      </c>
      <c r="C9">
        <v>3</v>
      </c>
      <c r="D9">
        <v>3</v>
      </c>
      <c r="E9">
        <v>3</v>
      </c>
      <c r="F9">
        <v>6</v>
      </c>
      <c r="G9">
        <v>4</v>
      </c>
      <c r="H9">
        <v>1</v>
      </c>
      <c r="I9">
        <v>9</v>
      </c>
      <c r="J9">
        <v>3</v>
      </c>
      <c r="K9">
        <v>6</v>
      </c>
      <c r="L9">
        <v>2</v>
      </c>
      <c r="M9">
        <v>4</v>
      </c>
      <c r="N9">
        <v>3</v>
      </c>
      <c r="O9">
        <v>2</v>
      </c>
      <c r="P9">
        <v>3</v>
      </c>
    </row>
    <row r="10" spans="1:16" ht="12.75">
      <c r="A10">
        <v>1</v>
      </c>
      <c r="B10">
        <v>2</v>
      </c>
      <c r="C10">
        <v>3</v>
      </c>
      <c r="D10">
        <v>2</v>
      </c>
      <c r="E10">
        <v>2</v>
      </c>
      <c r="F10">
        <v>5</v>
      </c>
      <c r="G10">
        <v>3</v>
      </c>
      <c r="H10">
        <v>1</v>
      </c>
      <c r="I10">
        <v>8</v>
      </c>
      <c r="J10">
        <v>2</v>
      </c>
      <c r="K10">
        <v>5</v>
      </c>
      <c r="L10">
        <v>2</v>
      </c>
      <c r="M10">
        <v>2</v>
      </c>
      <c r="N10">
        <v>3</v>
      </c>
      <c r="O10">
        <v>2</v>
      </c>
      <c r="P10">
        <v>2</v>
      </c>
    </row>
    <row r="11" spans="1:16" ht="12.75">
      <c r="A11">
        <v>1</v>
      </c>
      <c r="B11">
        <v>2</v>
      </c>
      <c r="C11">
        <v>2</v>
      </c>
      <c r="D11">
        <v>2</v>
      </c>
      <c r="E11">
        <v>2</v>
      </c>
      <c r="F11">
        <v>5</v>
      </c>
      <c r="G11">
        <v>2</v>
      </c>
      <c r="H11">
        <v>1</v>
      </c>
      <c r="I11">
        <v>8</v>
      </c>
      <c r="J11">
        <v>2</v>
      </c>
      <c r="K11">
        <v>3</v>
      </c>
      <c r="L11">
        <v>2</v>
      </c>
      <c r="M11">
        <v>2</v>
      </c>
      <c r="N11">
        <v>3</v>
      </c>
      <c r="O11">
        <v>1</v>
      </c>
      <c r="P11">
        <v>1</v>
      </c>
    </row>
    <row r="12" spans="1:16" ht="12.75">
      <c r="A12">
        <v>1</v>
      </c>
      <c r="B12">
        <v>2</v>
      </c>
      <c r="C12">
        <v>2</v>
      </c>
      <c r="D12">
        <v>2</v>
      </c>
      <c r="E12">
        <v>2</v>
      </c>
      <c r="F12">
        <v>4</v>
      </c>
      <c r="G12">
        <v>2</v>
      </c>
      <c r="H12">
        <v>1</v>
      </c>
      <c r="I12">
        <v>7</v>
      </c>
      <c r="J12">
        <v>2</v>
      </c>
      <c r="K12">
        <v>3</v>
      </c>
      <c r="L12">
        <v>2</v>
      </c>
      <c r="M12">
        <v>1</v>
      </c>
      <c r="N12">
        <v>2</v>
      </c>
      <c r="O12">
        <v>1</v>
      </c>
      <c r="P12">
        <v>1</v>
      </c>
    </row>
    <row r="13" spans="1:16" ht="12.75">
      <c r="A13">
        <v>1</v>
      </c>
      <c r="B13">
        <v>2</v>
      </c>
      <c r="C13">
        <v>2</v>
      </c>
      <c r="D13">
        <v>2</v>
      </c>
      <c r="E13">
        <v>1</v>
      </c>
      <c r="F13">
        <v>3</v>
      </c>
      <c r="G13">
        <v>2</v>
      </c>
      <c r="H13">
        <v>1</v>
      </c>
      <c r="I13">
        <v>7</v>
      </c>
      <c r="J13">
        <v>2</v>
      </c>
      <c r="K13">
        <v>3</v>
      </c>
      <c r="L13">
        <v>1</v>
      </c>
      <c r="M13">
        <v>1</v>
      </c>
      <c r="N13">
        <v>2</v>
      </c>
      <c r="O13">
        <v>1</v>
      </c>
      <c r="P13">
        <v>1</v>
      </c>
    </row>
    <row r="14" spans="1:16" ht="12.75">
      <c r="A14">
        <v>1</v>
      </c>
      <c r="B14">
        <v>1</v>
      </c>
      <c r="C14">
        <v>2</v>
      </c>
      <c r="D14">
        <v>2</v>
      </c>
      <c r="E14">
        <v>1</v>
      </c>
      <c r="F14">
        <v>2</v>
      </c>
      <c r="G14">
        <v>2</v>
      </c>
      <c r="H14">
        <v>1</v>
      </c>
      <c r="I14">
        <v>5</v>
      </c>
      <c r="J14">
        <v>2</v>
      </c>
      <c r="K14">
        <v>2</v>
      </c>
      <c r="L14">
        <v>1</v>
      </c>
      <c r="M14">
        <v>1</v>
      </c>
      <c r="N14">
        <v>2</v>
      </c>
      <c r="O14">
        <v>1</v>
      </c>
      <c r="P14">
        <v>1</v>
      </c>
    </row>
    <row r="15" spans="1:16" ht="12.75">
      <c r="A15">
        <v>1</v>
      </c>
      <c r="B15">
        <v>1</v>
      </c>
      <c r="C15">
        <v>1</v>
      </c>
      <c r="D15">
        <v>2</v>
      </c>
      <c r="E15">
        <v>1</v>
      </c>
      <c r="F15">
        <v>2</v>
      </c>
      <c r="G15">
        <v>2</v>
      </c>
      <c r="H15">
        <v>1</v>
      </c>
      <c r="I15">
        <v>5</v>
      </c>
      <c r="J15">
        <v>1</v>
      </c>
      <c r="K15">
        <v>2</v>
      </c>
      <c r="L15">
        <v>1</v>
      </c>
      <c r="M15">
        <v>1</v>
      </c>
      <c r="N15">
        <v>2</v>
      </c>
      <c r="O15">
        <v>1</v>
      </c>
      <c r="P15">
        <v>1</v>
      </c>
    </row>
    <row r="16" spans="1:16" ht="12.75">
      <c r="A16">
        <v>1</v>
      </c>
      <c r="B16">
        <v>1</v>
      </c>
      <c r="C16">
        <v>1</v>
      </c>
      <c r="D16">
        <v>2</v>
      </c>
      <c r="E16">
        <v>0</v>
      </c>
      <c r="F16">
        <v>2</v>
      </c>
      <c r="G16">
        <v>1</v>
      </c>
      <c r="H16">
        <v>0</v>
      </c>
      <c r="I16">
        <v>4</v>
      </c>
      <c r="J16">
        <v>1</v>
      </c>
      <c r="K16">
        <v>2</v>
      </c>
      <c r="L16">
        <v>1</v>
      </c>
      <c r="M16">
        <v>1</v>
      </c>
      <c r="N16">
        <v>1</v>
      </c>
      <c r="O16">
        <v>1</v>
      </c>
      <c r="P16">
        <v>1</v>
      </c>
    </row>
    <row r="17" spans="1:16" ht="12.75">
      <c r="A17">
        <v>1</v>
      </c>
      <c r="B17">
        <v>1</v>
      </c>
      <c r="C17">
        <v>1</v>
      </c>
      <c r="D17">
        <v>1</v>
      </c>
      <c r="E17">
        <v>0</v>
      </c>
      <c r="F17">
        <v>2</v>
      </c>
      <c r="G17">
        <v>1</v>
      </c>
      <c r="H17">
        <v>0</v>
      </c>
      <c r="I17">
        <v>4</v>
      </c>
      <c r="J17">
        <v>1</v>
      </c>
      <c r="K17">
        <v>2</v>
      </c>
      <c r="L17">
        <v>1</v>
      </c>
      <c r="M17">
        <v>1</v>
      </c>
      <c r="N17">
        <v>1</v>
      </c>
      <c r="O17">
        <v>1</v>
      </c>
      <c r="P17">
        <v>1</v>
      </c>
    </row>
    <row r="18" spans="1:16" ht="12.75">
      <c r="A18">
        <v>1</v>
      </c>
      <c r="B18">
        <v>1</v>
      </c>
      <c r="C18">
        <v>1</v>
      </c>
      <c r="D18">
        <v>1</v>
      </c>
      <c r="E18">
        <v>0</v>
      </c>
      <c r="F18">
        <v>2</v>
      </c>
      <c r="G18">
        <v>1</v>
      </c>
      <c r="H18">
        <v>0</v>
      </c>
      <c r="I18">
        <v>4</v>
      </c>
      <c r="J18">
        <v>1</v>
      </c>
      <c r="K18">
        <v>2</v>
      </c>
      <c r="L18">
        <v>1</v>
      </c>
      <c r="M18">
        <v>1</v>
      </c>
      <c r="N18">
        <v>1</v>
      </c>
      <c r="O18">
        <v>1</v>
      </c>
      <c r="P18">
        <v>1</v>
      </c>
    </row>
    <row r="19" spans="1:16" ht="12.75">
      <c r="A19">
        <v>1</v>
      </c>
      <c r="B19">
        <v>1</v>
      </c>
      <c r="C19">
        <v>1</v>
      </c>
      <c r="D19">
        <v>1</v>
      </c>
      <c r="E19">
        <v>0</v>
      </c>
      <c r="F19">
        <v>2</v>
      </c>
      <c r="G19">
        <v>1</v>
      </c>
      <c r="H19">
        <v>0</v>
      </c>
      <c r="I19">
        <v>3</v>
      </c>
      <c r="J19">
        <v>1</v>
      </c>
      <c r="K19">
        <v>2</v>
      </c>
      <c r="L19">
        <v>1</v>
      </c>
      <c r="M19">
        <v>1</v>
      </c>
      <c r="N19">
        <v>1</v>
      </c>
      <c r="O19">
        <v>0</v>
      </c>
      <c r="P19">
        <v>1</v>
      </c>
    </row>
    <row r="20" spans="1:16" ht="12.75">
      <c r="A20">
        <v>0</v>
      </c>
      <c r="B20">
        <v>1</v>
      </c>
      <c r="C20">
        <v>1</v>
      </c>
      <c r="D20">
        <v>1</v>
      </c>
      <c r="E20">
        <v>0</v>
      </c>
      <c r="F20">
        <v>2</v>
      </c>
      <c r="G20">
        <v>1</v>
      </c>
      <c r="H20">
        <v>0</v>
      </c>
      <c r="I20">
        <v>3</v>
      </c>
      <c r="J20">
        <v>1</v>
      </c>
      <c r="K20">
        <v>2</v>
      </c>
      <c r="L20">
        <v>1</v>
      </c>
      <c r="M20">
        <v>1</v>
      </c>
      <c r="N20">
        <v>1</v>
      </c>
      <c r="O20">
        <v>0</v>
      </c>
      <c r="P20">
        <v>1</v>
      </c>
    </row>
    <row r="21" spans="1:16" ht="12.75">
      <c r="A21">
        <v>0</v>
      </c>
      <c r="B21">
        <v>1</v>
      </c>
      <c r="C21">
        <v>1</v>
      </c>
      <c r="D21">
        <v>1</v>
      </c>
      <c r="E21">
        <v>0</v>
      </c>
      <c r="F21">
        <v>2</v>
      </c>
      <c r="G21">
        <v>1</v>
      </c>
      <c r="H21">
        <v>0</v>
      </c>
      <c r="I21">
        <v>2</v>
      </c>
      <c r="J21">
        <v>0</v>
      </c>
      <c r="K21">
        <v>2</v>
      </c>
      <c r="L21">
        <v>1</v>
      </c>
      <c r="M21">
        <v>0</v>
      </c>
      <c r="N21">
        <v>1</v>
      </c>
      <c r="O21">
        <v>0</v>
      </c>
      <c r="P21">
        <v>1</v>
      </c>
    </row>
    <row r="22" spans="1:16" ht="12.75">
      <c r="A22">
        <v>0</v>
      </c>
      <c r="B22">
        <v>1</v>
      </c>
      <c r="C22">
        <v>1</v>
      </c>
      <c r="D22">
        <v>1</v>
      </c>
      <c r="E22">
        <v>0</v>
      </c>
      <c r="F22">
        <v>1</v>
      </c>
      <c r="G22">
        <v>1</v>
      </c>
      <c r="H22">
        <v>0</v>
      </c>
      <c r="I22">
        <v>2</v>
      </c>
      <c r="J22">
        <v>0</v>
      </c>
      <c r="K22">
        <v>1</v>
      </c>
      <c r="L22">
        <v>1</v>
      </c>
      <c r="M22">
        <v>0</v>
      </c>
      <c r="N22">
        <v>1</v>
      </c>
      <c r="O22">
        <v>0</v>
      </c>
      <c r="P22">
        <v>0</v>
      </c>
    </row>
    <row r="23" spans="1:16" ht="12.75">
      <c r="A23">
        <v>0</v>
      </c>
      <c r="B23">
        <v>1</v>
      </c>
      <c r="C23">
        <v>0</v>
      </c>
      <c r="D23">
        <v>0</v>
      </c>
      <c r="E23">
        <v>0</v>
      </c>
      <c r="F23">
        <v>1</v>
      </c>
      <c r="G23">
        <v>1</v>
      </c>
      <c r="H23">
        <v>0</v>
      </c>
      <c r="I23">
        <v>2</v>
      </c>
      <c r="J23">
        <v>0</v>
      </c>
      <c r="K23">
        <v>1</v>
      </c>
      <c r="L23">
        <v>1</v>
      </c>
      <c r="M23">
        <v>0</v>
      </c>
      <c r="N23">
        <v>1</v>
      </c>
      <c r="O23">
        <v>0</v>
      </c>
      <c r="P23">
        <v>0</v>
      </c>
    </row>
    <row r="24" spans="1:16" ht="12.75">
      <c r="A24">
        <v>0</v>
      </c>
      <c r="B24">
        <v>1</v>
      </c>
      <c r="C24">
        <v>0</v>
      </c>
      <c r="D24">
        <v>0</v>
      </c>
      <c r="E24">
        <v>0</v>
      </c>
      <c r="F24">
        <v>1</v>
      </c>
      <c r="G24">
        <v>1</v>
      </c>
      <c r="H24">
        <v>0</v>
      </c>
      <c r="I24">
        <v>1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2.75">
      <c r="A25">
        <v>0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1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2.75">
      <c r="A26">
        <v>0</v>
      </c>
      <c r="B26">
        <v>1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1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2.75">
      <c r="A27">
        <v>0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1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2.75">
      <c r="A28">
        <v>0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1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2.75">
      <c r="A29">
        <v>0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1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2.75">
      <c r="A30">
        <v>0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1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2.75">
      <c r="A31">
        <v>0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1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2.75">
      <c r="A32">
        <v>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2.7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2.7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2.7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ht="12.7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G11" sqref="G11"/>
    </sheetView>
  </sheetViews>
  <sheetFormatPr defaultColWidth="11.00390625" defaultRowHeight="12.75"/>
  <cols>
    <col min="1" max="1" width="4.00390625" style="0" customWidth="1"/>
    <col min="2" max="16384" width="12.375" style="0" customWidth="1"/>
  </cols>
  <sheetData>
    <row r="1" spans="2:6" ht="12.75">
      <c r="B1" t="s">
        <v>0</v>
      </c>
      <c r="C1" t="s">
        <v>1</v>
      </c>
      <c r="D1" t="s">
        <v>2</v>
      </c>
      <c r="E1">
        <f>SUM(A2:A40)</f>
        <v>112</v>
      </c>
      <c r="F1" t="s">
        <v>3</v>
      </c>
    </row>
    <row r="2" spans="1:6" ht="12.75">
      <c r="A2">
        <v>36</v>
      </c>
      <c r="B2">
        <f>A2/E$1</f>
        <v>0.32142857142857145</v>
      </c>
      <c r="C2">
        <f aca="true" t="shared" si="0" ref="C2:C38">B2*LN(B2)</f>
        <v>-0.36481497841253074</v>
      </c>
      <c r="D2">
        <f>A2*(A2-1)/(E$1*(E$1-1))</f>
        <v>0.10135135135135136</v>
      </c>
      <c r="E2">
        <f>COUNTIF(A2:A100,"&gt;0")</f>
        <v>21</v>
      </c>
      <c r="F2" t="s">
        <v>4</v>
      </c>
    </row>
    <row r="3" spans="1:6" ht="12.75">
      <c r="A3">
        <v>25</v>
      </c>
      <c r="B3">
        <f>A3/E$1</f>
        <v>0.22321428571428573</v>
      </c>
      <c r="C3">
        <f t="shared" si="0"/>
        <v>-0.33473728714886025</v>
      </c>
      <c r="D3">
        <f>A3*(A3-1)/(E$1*(E$1-1))</f>
        <v>0.04826254826254826</v>
      </c>
      <c r="E3">
        <f>E1*(1-G10)/G10</f>
        <v>7.63255714590899</v>
      </c>
      <c r="F3" t="s">
        <v>5</v>
      </c>
    </row>
    <row r="4" spans="1:6" ht="12.75">
      <c r="A4">
        <v>8</v>
      </c>
      <c r="B4">
        <f>A4/E$1</f>
        <v>0.07142857142857142</v>
      </c>
      <c r="C4">
        <f t="shared" si="0"/>
        <v>-0.18850409497251847</v>
      </c>
      <c r="D4">
        <f>A4*(A4-1)/(E$1*(E$1-1))</f>
        <v>0.0045045045045045045</v>
      </c>
      <c r="E4">
        <f>-SUM(C2:C20)</f>
        <v>2.152620782377609</v>
      </c>
      <c r="F4" t="s">
        <v>6</v>
      </c>
    </row>
    <row r="5" spans="1:6" ht="12.75">
      <c r="A5">
        <v>8</v>
      </c>
      <c r="B5">
        <f>A5/E$1</f>
        <v>0.07142857142857142</v>
      </c>
      <c r="C5">
        <f t="shared" si="0"/>
        <v>-0.18850409497251847</v>
      </c>
      <c r="D5">
        <f>A5*(A5-1)/(E$1*(E$1-1))</f>
        <v>0.0045045045045045045</v>
      </c>
      <c r="E5">
        <f>SUM(D2:D22)</f>
        <v>0.1657014157014157</v>
      </c>
      <c r="F5" t="s">
        <v>7</v>
      </c>
    </row>
    <row r="6" spans="1:6" ht="12.75">
      <c r="A6">
        <v>7</v>
      </c>
      <c r="B6">
        <f>A6/E$1</f>
        <v>0.0625</v>
      </c>
      <c r="C6">
        <f t="shared" si="0"/>
        <v>-0.17328679513998632</v>
      </c>
      <c r="D6">
        <f>A6*(A6-1)/(E$1*(E$1-1))</f>
        <v>0.0033783783783783786</v>
      </c>
      <c r="E6">
        <f>A2/E1</f>
        <v>0.32142857142857145</v>
      </c>
      <c r="F6" t="s">
        <v>8</v>
      </c>
    </row>
    <row r="7" spans="1:4" ht="12.75">
      <c r="A7">
        <v>5</v>
      </c>
      <c r="B7">
        <f>A7/E$1</f>
        <v>0.044642857142857144</v>
      </c>
      <c r="C7">
        <f t="shared" si="0"/>
        <v>-0.1387973642348658</v>
      </c>
      <c r="D7">
        <f>A7*(A7-1)/(E$1*(E$1-1))</f>
        <v>0.0016087516087516086</v>
      </c>
    </row>
    <row r="8" spans="1:6" ht="12.75">
      <c r="A8">
        <v>4</v>
      </c>
      <c r="B8">
        <f>A8/E$1</f>
        <v>0.03571428571428571</v>
      </c>
      <c r="C8">
        <f t="shared" si="0"/>
        <v>-0.1190073039348287</v>
      </c>
      <c r="D8">
        <f>A8*(A8-1)/(E$1*(E$1-1))</f>
        <v>0.0009652509652509653</v>
      </c>
      <c r="E8">
        <f>E2/E1</f>
        <v>0.1875</v>
      </c>
      <c r="F8" t="s">
        <v>9</v>
      </c>
    </row>
    <row r="9" spans="1:7" ht="12.75">
      <c r="A9">
        <v>3</v>
      </c>
      <c r="B9">
        <f>A9/E$1</f>
        <v>0.026785714285714284</v>
      </c>
      <c r="C9">
        <f t="shared" si="0"/>
        <v>-0.0969612477489371</v>
      </c>
      <c r="D9">
        <f>A9*(A9-1)/(E$1*(E$1-1))</f>
        <v>0.00048262548262548264</v>
      </c>
      <c r="E9" t="s">
        <v>10</v>
      </c>
      <c r="F9" t="s">
        <v>9</v>
      </c>
      <c r="G9" t="s">
        <v>11</v>
      </c>
    </row>
    <row r="10" spans="1:7" ht="12.75">
      <c r="A10">
        <v>3</v>
      </c>
      <c r="B10">
        <f>A10/E$1</f>
        <v>0.026785714285714284</v>
      </c>
      <c r="C10">
        <f t="shared" si="0"/>
        <v>-0.0969612477489371</v>
      </c>
      <c r="D10">
        <f>A10*(A10-1)/(E$1*(E$1-1))</f>
        <v>0.00048262548262548264</v>
      </c>
      <c r="E10">
        <v>0.936</v>
      </c>
      <c r="F10">
        <f>(1-E10)*(-LN(1-E10))/E10</f>
        <v>0.18795707320495478</v>
      </c>
      <c r="G10">
        <v>0.9362</v>
      </c>
    </row>
    <row r="11" spans="1:6" ht="12.75">
      <c r="A11">
        <v>2</v>
      </c>
      <c r="B11">
        <f>A11/E$1</f>
        <v>0.017857142857142856</v>
      </c>
      <c r="C11">
        <f t="shared" si="0"/>
        <v>-0.07188128019169909</v>
      </c>
      <c r="D11">
        <f>A11*(A11-1)/(E$1*(E$1-1))</f>
        <v>0.00016087516087516087</v>
      </c>
      <c r="E11">
        <v>0.9361</v>
      </c>
      <c r="F11">
        <f aca="true" t="shared" si="1" ref="F11:F27">(1-E11)*(-LN(1-E11))/E11</f>
        <v>0.18775008560469342</v>
      </c>
    </row>
    <row r="12" spans="1:6" ht="12.75">
      <c r="A12">
        <v>1</v>
      </c>
      <c r="B12">
        <f>A12/E$1</f>
        <v>0.008928571428571428</v>
      </c>
      <c r="C12">
        <f t="shared" si="0"/>
        <v>-0.04212945420799192</v>
      </c>
      <c r="D12">
        <f>A12*(A12-1)/(E$1*(E$1-1))</f>
        <v>0</v>
      </c>
      <c r="E12">
        <v>0.9362</v>
      </c>
      <c r="F12">
        <f t="shared" si="1"/>
        <v>0.18754297506375006</v>
      </c>
    </row>
    <row r="13" spans="1:6" ht="12.75">
      <c r="A13">
        <v>1</v>
      </c>
      <c r="B13">
        <f>A13/E$1</f>
        <v>0.008928571428571428</v>
      </c>
      <c r="C13">
        <f t="shared" si="0"/>
        <v>-0.04212945420799192</v>
      </c>
      <c r="D13">
        <f>A13*(A13-1)/(E$1*(E$1-1))</f>
        <v>0</v>
      </c>
      <c r="E13">
        <v>0.9363</v>
      </c>
      <c r="F13">
        <f t="shared" si="1"/>
        <v>0.1873357413595386</v>
      </c>
    </row>
    <row r="14" spans="1:6" ht="12.75">
      <c r="A14">
        <v>1</v>
      </c>
      <c r="B14">
        <f>A14/E$1</f>
        <v>0.008928571428571428</v>
      </c>
      <c r="C14">
        <f t="shared" si="0"/>
        <v>-0.04212945420799192</v>
      </c>
      <c r="D14">
        <f>A14*(A14-1)/(E$1*(E$1-1))</f>
        <v>0</v>
      </c>
      <c r="E14">
        <v>0.9364</v>
      </c>
      <c r="F14">
        <f t="shared" si="1"/>
        <v>0.18712838426874567</v>
      </c>
    </row>
    <row r="15" spans="1:6" ht="12.75">
      <c r="A15">
        <v>1</v>
      </c>
      <c r="B15">
        <f>A15/E$1</f>
        <v>0.008928571428571428</v>
      </c>
      <c r="C15">
        <f t="shared" si="0"/>
        <v>-0.04212945420799192</v>
      </c>
      <c r="D15">
        <f>A15*(A15-1)/(E$1*(E$1-1))</f>
        <v>0</v>
      </c>
      <c r="E15">
        <v>0.9365</v>
      </c>
      <c r="F15">
        <f t="shared" si="1"/>
        <v>0.18692090356732696</v>
      </c>
    </row>
    <row r="16" spans="1:6" ht="12.75">
      <c r="A16">
        <v>1</v>
      </c>
      <c r="B16">
        <f>A16/E$1</f>
        <v>0.008928571428571428</v>
      </c>
      <c r="C16">
        <f t="shared" si="0"/>
        <v>-0.04212945420799192</v>
      </c>
      <c r="D16">
        <f>A16*(A16-1)/(E$1*(E$1-1))</f>
        <v>0</v>
      </c>
      <c r="E16">
        <v>0.9366</v>
      </c>
      <c r="F16">
        <f t="shared" si="1"/>
        <v>0.18671329903050382</v>
      </c>
    </row>
    <row r="17" spans="1:6" ht="12.75">
      <c r="A17">
        <v>1</v>
      </c>
      <c r="B17">
        <f>A17/E$1</f>
        <v>0.008928571428571428</v>
      </c>
      <c r="C17">
        <f t="shared" si="0"/>
        <v>-0.04212945420799192</v>
      </c>
      <c r="D17">
        <f>A17*(A17-1)/(E$1*(E$1-1))</f>
        <v>0</v>
      </c>
      <c r="E17">
        <v>0.9367</v>
      </c>
      <c r="F17">
        <f t="shared" si="1"/>
        <v>0.18650557043275975</v>
      </c>
    </row>
    <row r="18" spans="1:6" ht="12.75">
      <c r="A18">
        <v>1</v>
      </c>
      <c r="B18">
        <f>A18/E$1</f>
        <v>0.008928571428571428</v>
      </c>
      <c r="C18">
        <f t="shared" si="0"/>
        <v>-0.04212945420799192</v>
      </c>
      <c r="D18">
        <f>A18*(A18-1)/(E$1*(E$1-1))</f>
        <v>0</v>
      </c>
      <c r="E18">
        <v>0.9368</v>
      </c>
      <c r="F18">
        <f t="shared" si="1"/>
        <v>0.1862977175478367</v>
      </c>
    </row>
    <row r="19" spans="1:6" ht="12.75">
      <c r="A19">
        <v>1</v>
      </c>
      <c r="B19">
        <f>A19/E$1</f>
        <v>0.008928571428571428</v>
      </c>
      <c r="C19">
        <f t="shared" si="0"/>
        <v>-0.04212945420799192</v>
      </c>
      <c r="D19">
        <f>A19*(A19-1)/(E$1*(E$1-1))</f>
        <v>0</v>
      </c>
      <c r="E19">
        <v>0.9369</v>
      </c>
      <c r="F19">
        <f t="shared" si="1"/>
        <v>0.18608974014873167</v>
      </c>
    </row>
    <row r="20" spans="1:6" ht="12.75">
      <c r="A20">
        <v>1</v>
      </c>
      <c r="B20">
        <f>A20/E$1</f>
        <v>0.008928571428571428</v>
      </c>
      <c r="C20">
        <f t="shared" si="0"/>
        <v>-0.04212945420799192</v>
      </c>
      <c r="D20">
        <f>A20*(A20-1)/(E$1*(E$1-1))</f>
        <v>0</v>
      </c>
      <c r="E20">
        <v>0.937</v>
      </c>
      <c r="F20">
        <f t="shared" si="1"/>
        <v>0.18588163800769258</v>
      </c>
    </row>
    <row r="21" spans="1:6" ht="12.75">
      <c r="A21">
        <v>1</v>
      </c>
      <c r="B21">
        <f>A21/E$1</f>
        <v>0.008928571428571428</v>
      </c>
      <c r="C21">
        <f t="shared" si="0"/>
        <v>-0.04212945420799192</v>
      </c>
      <c r="D21">
        <f>A21*(A21-1)/(E$1*(E$1-1))</f>
        <v>0</v>
      </c>
      <c r="E21">
        <v>0.9371</v>
      </c>
      <c r="F21">
        <f t="shared" si="1"/>
        <v>0.1856734108962161</v>
      </c>
    </row>
    <row r="22" spans="1:6" ht="12.75">
      <c r="A22">
        <v>1</v>
      </c>
      <c r="B22">
        <f>A22/E$1</f>
        <v>0.008928571428571428</v>
      </c>
      <c r="C22">
        <f t="shared" si="0"/>
        <v>-0.04212945420799192</v>
      </c>
      <c r="D22">
        <f>A22*(A22-1)/(E$1*(E$1-1))</f>
        <v>0</v>
      </c>
      <c r="E22">
        <v>0.9372</v>
      </c>
      <c r="F22">
        <f t="shared" si="1"/>
        <v>0.18546505858504198</v>
      </c>
    </row>
    <row r="23" spans="2:6" ht="12.75">
      <c r="B23">
        <f>A23/E$1</f>
        <v>0</v>
      </c>
      <c r="C23" t="e">
        <f t="shared" si="0"/>
        <v>#NUM!</v>
      </c>
      <c r="D23">
        <f>A23*(A23-1)/(E$1*(E$1-1))</f>
        <v>0</v>
      </c>
      <c r="E23">
        <v>0.9373</v>
      </c>
      <c r="F23">
        <f t="shared" si="1"/>
        <v>0.18525658084415073</v>
      </c>
    </row>
    <row r="24" spans="2:6" ht="12.75">
      <c r="B24">
        <f>A24/E$1</f>
        <v>0</v>
      </c>
      <c r="C24" t="e">
        <f t="shared" si="0"/>
        <v>#NUM!</v>
      </c>
      <c r="D24">
        <f>A24*(A24-1)/(E$1*(E$1-1))</f>
        <v>0</v>
      </c>
      <c r="E24">
        <v>0.9374</v>
      </c>
      <c r="F24">
        <f t="shared" si="1"/>
        <v>0.18504797744275958</v>
      </c>
    </row>
    <row r="25" spans="2:6" ht="12.75">
      <c r="B25">
        <f>A25/E$1</f>
        <v>0</v>
      </c>
      <c r="C25" t="e">
        <f t="shared" si="0"/>
        <v>#NUM!</v>
      </c>
      <c r="D25">
        <f>A25*(A25-1)/(E$1*(E$1-1))</f>
        <v>0</v>
      </c>
      <c r="E25">
        <v>0.9375</v>
      </c>
      <c r="F25">
        <f t="shared" si="1"/>
        <v>0.18483924814931874</v>
      </c>
    </row>
    <row r="26" spans="2:6" ht="12.75">
      <c r="B26">
        <f>A26/E$1</f>
        <v>0</v>
      </c>
      <c r="C26" t="e">
        <f t="shared" si="0"/>
        <v>#NUM!</v>
      </c>
      <c r="D26">
        <f>A26*(A26-1)/(E$1*(E$1-1))</f>
        <v>0</v>
      </c>
      <c r="E26">
        <v>0.9376</v>
      </c>
      <c r="F26">
        <f t="shared" si="1"/>
        <v>0.1846303927315076</v>
      </c>
    </row>
    <row r="27" spans="2:6" ht="12.75">
      <c r="B27">
        <f>A27/E$1</f>
        <v>0</v>
      </c>
      <c r="C27" t="e">
        <f t="shared" si="0"/>
        <v>#NUM!</v>
      </c>
      <c r="D27">
        <f>A27*(A27-1)/(E$1*(E$1-1))</f>
        <v>0</v>
      </c>
      <c r="E27">
        <v>0.9377</v>
      </c>
      <c r="F27">
        <f t="shared" si="1"/>
        <v>0.18442141095623107</v>
      </c>
    </row>
    <row r="28" spans="2:4" ht="12.75">
      <c r="B28">
        <f>A28/E$1</f>
        <v>0</v>
      </c>
      <c r="C28" t="e">
        <f t="shared" si="0"/>
        <v>#NUM!</v>
      </c>
      <c r="D28">
        <f>A28*(A28-1)/(E$1*(E$1-1))</f>
        <v>0</v>
      </c>
    </row>
    <row r="29" spans="2:4" ht="12.75">
      <c r="B29">
        <f>A29/E$1</f>
        <v>0</v>
      </c>
      <c r="C29" t="e">
        <f t="shared" si="0"/>
        <v>#NUM!</v>
      </c>
      <c r="D29">
        <f>A29*(A29-1)/(E$1*(E$1-1))</f>
        <v>0</v>
      </c>
    </row>
    <row r="30" spans="2:4" ht="12.75">
      <c r="B30">
        <f>A30/E$1</f>
        <v>0</v>
      </c>
      <c r="C30" t="e">
        <f t="shared" si="0"/>
        <v>#NUM!</v>
      </c>
      <c r="D30">
        <f>A30*(A30-1)/(E$1*(E$1-1))</f>
        <v>0</v>
      </c>
    </row>
    <row r="31" spans="2:4" ht="12.75">
      <c r="B31">
        <f>A31/E$1</f>
        <v>0</v>
      </c>
      <c r="C31" t="e">
        <f t="shared" si="0"/>
        <v>#NUM!</v>
      </c>
      <c r="D31">
        <f>A31*(A31-1)/(E$1*(E$1-1))</f>
        <v>0</v>
      </c>
    </row>
    <row r="32" spans="2:4" ht="12.75">
      <c r="B32">
        <f>A32/E$1</f>
        <v>0</v>
      </c>
      <c r="C32" t="e">
        <f t="shared" si="0"/>
        <v>#NUM!</v>
      </c>
      <c r="D32">
        <f>A32*(A32-1)/(E$1*(E$1-1))</f>
        <v>0</v>
      </c>
    </row>
    <row r="33" spans="2:4" ht="12.75">
      <c r="B33">
        <f>A33/E$1</f>
        <v>0</v>
      </c>
      <c r="C33" t="e">
        <f t="shared" si="0"/>
        <v>#NUM!</v>
      </c>
      <c r="D33">
        <f>A33*(A33-1)/(E$1*(E$1-1))</f>
        <v>0</v>
      </c>
    </row>
    <row r="34" spans="2:4" ht="12.75">
      <c r="B34">
        <f>A34/E$1</f>
        <v>0</v>
      </c>
      <c r="C34" t="e">
        <f t="shared" si="0"/>
        <v>#NUM!</v>
      </c>
      <c r="D34">
        <f>A34*(A34-1)/(E$1*(E$1-1))</f>
        <v>0</v>
      </c>
    </row>
    <row r="35" spans="2:4" ht="12.75">
      <c r="B35">
        <f>A35/E$1</f>
        <v>0</v>
      </c>
      <c r="C35" t="e">
        <f t="shared" si="0"/>
        <v>#NUM!</v>
      </c>
      <c r="D35">
        <f>A35*(A35-1)/(E$1*(E$1-1))</f>
        <v>0</v>
      </c>
    </row>
    <row r="36" spans="2:4" ht="12.75">
      <c r="B36">
        <f>A36/E$1</f>
        <v>0</v>
      </c>
      <c r="C36" t="e">
        <f t="shared" si="0"/>
        <v>#NUM!</v>
      </c>
      <c r="D36">
        <f>A36*(A36-1)/(E$1*(E$1-1))</f>
        <v>0</v>
      </c>
    </row>
    <row r="37" spans="2:4" ht="12.75">
      <c r="B37">
        <f>A37/E$1</f>
        <v>0</v>
      </c>
      <c r="C37" t="e">
        <f t="shared" si="0"/>
        <v>#NUM!</v>
      </c>
      <c r="D37">
        <f>A37*(A37-1)/(E$1*(E$1-1))</f>
        <v>0</v>
      </c>
    </row>
    <row r="38" spans="2:4" ht="12.75">
      <c r="B38">
        <f>A38/E$1</f>
        <v>0</v>
      </c>
      <c r="C38" t="e">
        <f t="shared" si="0"/>
        <v>#NUM!</v>
      </c>
      <c r="D38">
        <f>A38*(A38-1)/(E$1*(E$1-1))</f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