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68" yWindow="36" windowWidth="10164" windowHeight="9252"/>
  </bookViews>
  <sheets>
    <sheet name="1-way ANOVA-example" sheetId="1" r:id="rId1"/>
  </sheets>
  <definedNames>
    <definedName name="result1">#REF!</definedName>
  </definedNames>
  <calcPr calcId="145621"/>
</workbook>
</file>

<file path=xl/calcChain.xml><?xml version="1.0" encoding="utf-8"?>
<calcChain xmlns="http://schemas.openxmlformats.org/spreadsheetml/2006/main">
  <c r="F22" i="1" l="1"/>
  <c r="D24" i="1"/>
  <c r="D23" i="1"/>
  <c r="D22" i="1"/>
  <c r="C24" i="1"/>
  <c r="C23" i="1"/>
  <c r="C22" i="1"/>
  <c r="B24" i="1"/>
  <c r="B23" i="1"/>
  <c r="B22" i="1"/>
  <c r="F3" i="1"/>
  <c r="B17" i="1"/>
  <c r="N16" i="1"/>
  <c r="M13" i="1"/>
  <c r="M16" i="1" s="1"/>
  <c r="M14" i="1"/>
  <c r="M15" i="1"/>
  <c r="M12" i="1"/>
  <c r="K13" i="1"/>
  <c r="K16" i="1" s="1"/>
  <c r="K14" i="1"/>
  <c r="K15" i="1"/>
  <c r="K12" i="1"/>
  <c r="I13" i="1"/>
  <c r="I16" i="1" s="1"/>
  <c r="I14" i="1"/>
  <c r="I15" i="1"/>
  <c r="I12" i="1"/>
  <c r="E9" i="1"/>
  <c r="N7" i="1"/>
  <c r="M6" i="1"/>
  <c r="M5" i="1"/>
  <c r="M4" i="1"/>
  <c r="M3" i="1"/>
  <c r="M7" i="1" s="1"/>
  <c r="K6" i="1"/>
  <c r="K5" i="1"/>
  <c r="K4" i="1"/>
  <c r="K3" i="1"/>
  <c r="K7" i="1" s="1"/>
  <c r="I7" i="1"/>
  <c r="I4" i="1"/>
  <c r="I5" i="1"/>
  <c r="I6" i="1"/>
  <c r="I3" i="1"/>
  <c r="L7" i="1"/>
  <c r="J7" i="1"/>
  <c r="H7" i="1"/>
  <c r="D9" i="1"/>
  <c r="C9" i="1"/>
  <c r="B9" i="1"/>
  <c r="F8" i="1"/>
  <c r="D8" i="1"/>
  <c r="C8" i="1"/>
  <c r="B8" i="1"/>
  <c r="F7" i="1"/>
  <c r="D7" i="1"/>
  <c r="C7" i="1"/>
  <c r="B7" i="1"/>
</calcChain>
</file>

<file path=xl/sharedStrings.xml><?xml version="1.0" encoding="utf-8"?>
<sst xmlns="http://schemas.openxmlformats.org/spreadsheetml/2006/main" count="59" uniqueCount="39">
  <si>
    <t>Unmanipulated</t>
  </si>
  <si>
    <t>Control</t>
  </si>
  <si>
    <t>Treatment</t>
  </si>
  <si>
    <t>Ybar-i</t>
  </si>
  <si>
    <t xml:space="preserve">Ybar </t>
  </si>
  <si>
    <t>n-i</t>
  </si>
  <si>
    <t>SS among</t>
  </si>
  <si>
    <t>SS within</t>
  </si>
  <si>
    <t>SS within (residual Sum of Squares, residual variation, error variation)</t>
  </si>
  <si>
    <t>(Yij - Ybar-i)^2</t>
  </si>
  <si>
    <t>SS</t>
  </si>
  <si>
    <t xml:space="preserve"> </t>
  </si>
  <si>
    <t>SS total (residual Sum of Squares, residual variation, error variation)</t>
  </si>
  <si>
    <t>(Yij - Ybar)^2</t>
  </si>
  <si>
    <t>SS total</t>
  </si>
  <si>
    <t>Summary</t>
  </si>
  <si>
    <t>check</t>
  </si>
  <si>
    <t>SS total = SS within + SS among</t>
  </si>
  <si>
    <t>ANOVA Table for 1-way Layout</t>
  </si>
  <si>
    <t>Source</t>
  </si>
  <si>
    <t>DF</t>
  </si>
  <si>
    <t>MS</t>
  </si>
  <si>
    <t>Expected MS</t>
  </si>
  <si>
    <t>F-ratio</t>
  </si>
  <si>
    <t>p-value</t>
  </si>
  <si>
    <t>Data for Table 10.1, p 292 - 
Effects of early snowmelt on alpine plant growth</t>
  </si>
  <si>
    <t>Among groups</t>
  </si>
  <si>
    <t>Within (residual)</t>
  </si>
  <si>
    <t>Total</t>
  </si>
  <si>
    <t>N groups</t>
  </si>
  <si>
    <t>N samples</t>
  </si>
  <si>
    <t>?</t>
  </si>
  <si>
    <t>Tail of the F-Distribution</t>
  </si>
  <si>
    <t>with (a-1), a(n-1) degrees of freedom</t>
  </si>
  <si>
    <t>F-crit (2,9) = 19.385</t>
  </si>
  <si>
    <t xml:space="preserve">F-crit (2,6) = 5.14….  </t>
  </si>
  <si>
    <t>http://www.sussex.ac.uk/Users/grahamh/RM1web/F-ratio%20table%202005.pdf</t>
  </si>
  <si>
    <t>My F ratio is smaller, so P &lt;&lt; .05 (according to Gotelli) and we reject H0 - and accept that there are differences</t>
  </si>
  <si>
    <t>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</si>
</sst>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sqref="A1:XFD1048576"/>
    </sheetView>
  </sheetViews>
  <sheetFormatPr defaultRowHeight="14.4" x14ac:dyDescent="0.3"/>
  <cols>
    <col min="6" max="6" width="20" customWidth="1"/>
    <col min="7" max="7" width="12.33203125" bestFit="1" customWidth="1"/>
    <col min="9" max="9" width="12.77734375" bestFit="1" customWidth="1"/>
    <col min="11" max="11" width="12.33203125" bestFit="1" customWidth="1"/>
    <col min="13" max="13" width="12.33203125" bestFit="1" customWidth="1"/>
  </cols>
  <sheetData>
    <row r="1" spans="1:15" ht="25.2" customHeight="1" x14ac:dyDescent="0.3">
      <c r="A1" s="11" t="s">
        <v>25</v>
      </c>
      <c r="B1" s="11"/>
      <c r="C1" s="11"/>
      <c r="D1" s="11"/>
      <c r="E1" s="11"/>
      <c r="F1" s="11"/>
      <c r="G1" s="1" t="s">
        <v>9</v>
      </c>
      <c r="H1" s="1" t="s">
        <v>8</v>
      </c>
    </row>
    <row r="2" spans="1:15" x14ac:dyDescent="0.3">
      <c r="A2" s="6"/>
      <c r="B2" s="6" t="s">
        <v>0</v>
      </c>
      <c r="C2" s="6" t="s">
        <v>1</v>
      </c>
      <c r="D2" s="6" t="s">
        <v>2</v>
      </c>
      <c r="E2" s="6"/>
      <c r="F2" s="6"/>
      <c r="H2" t="s">
        <v>0</v>
      </c>
      <c r="I2" s="2" t="s">
        <v>9</v>
      </c>
      <c r="J2" t="s">
        <v>1</v>
      </c>
      <c r="K2" s="2" t="s">
        <v>9</v>
      </c>
      <c r="L2" t="s">
        <v>2</v>
      </c>
      <c r="M2" s="2" t="s">
        <v>9</v>
      </c>
    </row>
    <row r="3" spans="1:15" x14ac:dyDescent="0.3">
      <c r="A3" s="6"/>
      <c r="B3" s="6">
        <v>10</v>
      </c>
      <c r="C3" s="6">
        <v>9</v>
      </c>
      <c r="D3" s="6">
        <v>12</v>
      </c>
      <c r="E3" s="6" t="s">
        <v>29</v>
      </c>
      <c r="F3" s="7">
        <f>COUNT(B3:D3)</f>
        <v>3</v>
      </c>
      <c r="H3">
        <v>10</v>
      </c>
      <c r="I3">
        <f>(H3-H$7)^2</f>
        <v>3.0625</v>
      </c>
      <c r="J3">
        <v>9</v>
      </c>
      <c r="K3">
        <f>(J3-J$7)^2</f>
        <v>3.0625</v>
      </c>
      <c r="L3">
        <v>12</v>
      </c>
      <c r="M3">
        <f>(L3-L$7)^2</f>
        <v>4</v>
      </c>
    </row>
    <row r="4" spans="1:15" x14ac:dyDescent="0.3">
      <c r="A4" s="6"/>
      <c r="B4" s="6">
        <v>12</v>
      </c>
      <c r="C4" s="6">
        <v>11</v>
      </c>
      <c r="D4" s="6">
        <v>13</v>
      </c>
      <c r="E4" s="6"/>
      <c r="F4" s="6"/>
      <c r="H4">
        <v>12</v>
      </c>
      <c r="I4">
        <f t="shared" ref="I4:K6" si="0">(H4-H$7)^2</f>
        <v>6.25E-2</v>
      </c>
      <c r="J4">
        <v>11</v>
      </c>
      <c r="K4">
        <f t="shared" si="0"/>
        <v>6.25E-2</v>
      </c>
      <c r="L4">
        <v>13</v>
      </c>
      <c r="M4">
        <f t="shared" ref="M4" si="1">(L4-L$7)^2</f>
        <v>1</v>
      </c>
    </row>
    <row r="5" spans="1:15" x14ac:dyDescent="0.3">
      <c r="A5" s="6"/>
      <c r="B5" s="6">
        <v>12</v>
      </c>
      <c r="C5" s="6">
        <v>11</v>
      </c>
      <c r="D5" s="6">
        <v>15</v>
      </c>
      <c r="E5" s="6"/>
      <c r="F5" s="6"/>
      <c r="H5">
        <v>12</v>
      </c>
      <c r="I5">
        <f t="shared" si="0"/>
        <v>6.25E-2</v>
      </c>
      <c r="J5">
        <v>11</v>
      </c>
      <c r="K5">
        <f t="shared" si="0"/>
        <v>6.25E-2</v>
      </c>
      <c r="L5">
        <v>15</v>
      </c>
      <c r="M5">
        <f t="shared" ref="M5" si="2">(L5-L$7)^2</f>
        <v>1</v>
      </c>
    </row>
    <row r="6" spans="1:15" x14ac:dyDescent="0.3">
      <c r="A6" s="6"/>
      <c r="B6" s="6">
        <v>13</v>
      </c>
      <c r="C6" s="6">
        <v>12</v>
      </c>
      <c r="D6" s="6">
        <v>16</v>
      </c>
      <c r="E6" s="6"/>
      <c r="F6" s="6"/>
      <c r="H6">
        <v>13</v>
      </c>
      <c r="I6">
        <f t="shared" si="0"/>
        <v>1.5625</v>
      </c>
      <c r="J6">
        <v>12</v>
      </c>
      <c r="K6">
        <f t="shared" si="0"/>
        <v>1.5625</v>
      </c>
      <c r="L6">
        <v>16</v>
      </c>
      <c r="M6">
        <f t="shared" ref="M6" si="3">(L6-L$7)^2</f>
        <v>4</v>
      </c>
      <c r="O6" t="s">
        <v>11</v>
      </c>
    </row>
    <row r="7" spans="1:15" x14ac:dyDescent="0.3">
      <c r="A7" s="6" t="s">
        <v>3</v>
      </c>
      <c r="B7" s="6">
        <f>AVERAGE(B3:B6)</f>
        <v>11.75</v>
      </c>
      <c r="C7" s="6">
        <f>AVERAGE(C3:C6)</f>
        <v>10.75</v>
      </c>
      <c r="D7" s="6">
        <f>AVERAGE(D3:D6)</f>
        <v>14</v>
      </c>
      <c r="E7" s="6" t="s">
        <v>4</v>
      </c>
      <c r="F7" s="7">
        <f>AVERAGE(B3:D6)</f>
        <v>12.166666666666666</v>
      </c>
      <c r="H7">
        <f>AVERAGE(H3:H6)</f>
        <v>11.75</v>
      </c>
      <c r="I7" s="2">
        <f>SUM(I3:I6)</f>
        <v>4.75</v>
      </c>
      <c r="J7">
        <f>AVERAGE(J3:J6)</f>
        <v>10.75</v>
      </c>
      <c r="K7" s="2">
        <f>SUM(K3:K6)</f>
        <v>4.75</v>
      </c>
      <c r="L7">
        <f>AVERAGE(L3:L6)</f>
        <v>14</v>
      </c>
      <c r="M7" s="2">
        <f>SUM(M3:M6)</f>
        <v>10</v>
      </c>
      <c r="N7" s="1">
        <f>SUM(I7+K7+M7)</f>
        <v>19.5</v>
      </c>
      <c r="O7" s="1" t="s">
        <v>7</v>
      </c>
    </row>
    <row r="8" spans="1:15" x14ac:dyDescent="0.3">
      <c r="A8" s="6" t="s">
        <v>5</v>
      </c>
      <c r="B8" s="6">
        <f>COUNT(B3:B6)</f>
        <v>4</v>
      </c>
      <c r="C8" s="6">
        <f>COUNT(C3:C6)</f>
        <v>4</v>
      </c>
      <c r="D8" s="6">
        <f>COUNT(D3:D6)</f>
        <v>4</v>
      </c>
      <c r="E8" s="6" t="s">
        <v>30</v>
      </c>
      <c r="F8" s="7">
        <f>COUNT(B3:D6)</f>
        <v>12</v>
      </c>
    </row>
    <row r="9" spans="1:15" x14ac:dyDescent="0.3">
      <c r="A9" s="6"/>
      <c r="B9" s="8">
        <f>(B7-$F$7)^2*B8</f>
        <v>0.69444444444444242</v>
      </c>
      <c r="C9" s="8">
        <f>(C7-$F$7)^2*C8</f>
        <v>8.0277777777777715</v>
      </c>
      <c r="D9" s="8">
        <f>(D7-$F$7)^2*D8</f>
        <v>13.444444444444454</v>
      </c>
      <c r="E9" s="9">
        <f>SUM(B9:D9)</f>
        <v>22.166666666666668</v>
      </c>
      <c r="F9" s="9" t="s">
        <v>6</v>
      </c>
    </row>
    <row r="10" spans="1:15" x14ac:dyDescent="0.3">
      <c r="G10" s="1" t="s">
        <v>13</v>
      </c>
      <c r="H10" s="1" t="s">
        <v>12</v>
      </c>
    </row>
    <row r="11" spans="1:15" x14ac:dyDescent="0.3">
      <c r="H11" t="s">
        <v>0</v>
      </c>
      <c r="I11" s="2" t="s">
        <v>9</v>
      </c>
      <c r="J11" t="s">
        <v>1</v>
      </c>
      <c r="K11" s="2" t="s">
        <v>9</v>
      </c>
      <c r="L11" t="s">
        <v>2</v>
      </c>
      <c r="M11" s="2" t="s">
        <v>9</v>
      </c>
    </row>
    <row r="12" spans="1:15" x14ac:dyDescent="0.3">
      <c r="B12" s="10" t="s">
        <v>15</v>
      </c>
      <c r="C12" s="10"/>
      <c r="H12">
        <v>10</v>
      </c>
      <c r="I12">
        <f>(H12-$F$7)^2</f>
        <v>4.694444444444442</v>
      </c>
      <c r="J12">
        <v>9</v>
      </c>
      <c r="K12">
        <f>(J12-$F$7)^2</f>
        <v>10.027777777777773</v>
      </c>
      <c r="L12">
        <v>12</v>
      </c>
      <c r="M12">
        <f>(L12-$F$7)^2</f>
        <v>2.7777777777777582E-2</v>
      </c>
    </row>
    <row r="13" spans="1:15" x14ac:dyDescent="0.3">
      <c r="B13">
        <v>19.5</v>
      </c>
      <c r="C13" t="s">
        <v>7</v>
      </c>
      <c r="H13">
        <v>12</v>
      </c>
      <c r="I13">
        <f t="shared" ref="I13:I15" si="4">(H13-$F$7)^2</f>
        <v>2.7777777777777582E-2</v>
      </c>
      <c r="J13">
        <v>11</v>
      </c>
      <c r="K13">
        <f t="shared" ref="K13:K15" si="5">(J13-$F$7)^2</f>
        <v>1.3611111111111098</v>
      </c>
      <c r="L13">
        <v>13</v>
      </c>
      <c r="M13">
        <f t="shared" ref="M13:M15" si="6">(L13-$F$7)^2</f>
        <v>0.69444444444444542</v>
      </c>
    </row>
    <row r="14" spans="1:15" x14ac:dyDescent="0.3">
      <c r="B14">
        <v>22.166666666666668</v>
      </c>
      <c r="C14" t="s">
        <v>6</v>
      </c>
      <c r="H14">
        <v>12</v>
      </c>
      <c r="I14">
        <f t="shared" si="4"/>
        <v>2.7777777777777582E-2</v>
      </c>
      <c r="J14">
        <v>11</v>
      </c>
      <c r="K14">
        <f t="shared" si="5"/>
        <v>1.3611111111111098</v>
      </c>
      <c r="L14">
        <v>15</v>
      </c>
      <c r="M14">
        <f t="shared" si="6"/>
        <v>8.0277777777777803</v>
      </c>
    </row>
    <row r="15" spans="1:15" x14ac:dyDescent="0.3">
      <c r="B15">
        <v>41.666666666666664</v>
      </c>
      <c r="C15" t="s">
        <v>14</v>
      </c>
      <c r="H15">
        <v>13</v>
      </c>
      <c r="I15">
        <f t="shared" si="4"/>
        <v>0.69444444444444542</v>
      </c>
      <c r="J15">
        <v>12</v>
      </c>
      <c r="K15">
        <f t="shared" si="5"/>
        <v>2.7777777777777582E-2</v>
      </c>
      <c r="L15">
        <v>16</v>
      </c>
      <c r="M15">
        <f t="shared" si="6"/>
        <v>14.694444444444448</v>
      </c>
    </row>
    <row r="16" spans="1:15" x14ac:dyDescent="0.3">
      <c r="H16" t="s">
        <v>11</v>
      </c>
      <c r="I16" s="2">
        <f>SUM(I12:I15)</f>
        <v>5.4444444444444429</v>
      </c>
      <c r="J16" s="2" t="s">
        <v>11</v>
      </c>
      <c r="K16" s="2">
        <f>SUM(K12:K15)</f>
        <v>12.77777777777777</v>
      </c>
      <c r="L16" s="2" t="s">
        <v>11</v>
      </c>
      <c r="M16" s="2">
        <f>SUM(M12:M15)</f>
        <v>23.44444444444445</v>
      </c>
      <c r="N16" s="1">
        <f>SUM(I16+K16+M16)</f>
        <v>41.666666666666664</v>
      </c>
      <c r="O16" s="1" t="s">
        <v>14</v>
      </c>
    </row>
    <row r="17" spans="1:10" x14ac:dyDescent="0.3">
      <c r="A17" t="s">
        <v>16</v>
      </c>
      <c r="B17">
        <f>B13+B14</f>
        <v>41.666666666666671</v>
      </c>
      <c r="C17" t="s">
        <v>17</v>
      </c>
    </row>
    <row r="20" spans="1:10" x14ac:dyDescent="0.3">
      <c r="A20" t="s">
        <v>18</v>
      </c>
    </row>
    <row r="21" spans="1:10" x14ac:dyDescent="0.3">
      <c r="A21" t="s">
        <v>19</v>
      </c>
      <c r="B21" t="s">
        <v>20</v>
      </c>
      <c r="C21" t="s">
        <v>10</v>
      </c>
      <c r="D21" t="s">
        <v>21</v>
      </c>
      <c r="E21" t="s">
        <v>22</v>
      </c>
      <c r="F21" t="s">
        <v>23</v>
      </c>
      <c r="G21" t="s">
        <v>24</v>
      </c>
      <c r="H21" t="s">
        <v>32</v>
      </c>
      <c r="J21" t="s">
        <v>36</v>
      </c>
    </row>
    <row r="22" spans="1:10" x14ac:dyDescent="0.3">
      <c r="A22" t="s">
        <v>26</v>
      </c>
      <c r="B22">
        <f>F3-1</f>
        <v>2</v>
      </c>
      <c r="C22" s="4">
        <f>E9</f>
        <v>22.166666666666668</v>
      </c>
      <c r="D22" s="4">
        <f>C22/B22</f>
        <v>11.083333333333334</v>
      </c>
      <c r="E22" t="s">
        <v>31</v>
      </c>
      <c r="F22" s="5">
        <f>D22/D23</f>
        <v>5.1153846153846159</v>
      </c>
      <c r="G22" s="3" t="s">
        <v>38</v>
      </c>
      <c r="H22" t="s">
        <v>33</v>
      </c>
    </row>
    <row r="23" spans="1:10" x14ac:dyDescent="0.3">
      <c r="A23" t="s">
        <v>27</v>
      </c>
      <c r="B23">
        <f>F3*(F8/F3-1)</f>
        <v>9</v>
      </c>
      <c r="C23" s="4">
        <f>N7</f>
        <v>19.5</v>
      </c>
      <c r="D23" s="4">
        <f>C23/B23</f>
        <v>2.1666666666666665</v>
      </c>
      <c r="E23" t="s">
        <v>31</v>
      </c>
    </row>
    <row r="24" spans="1:10" x14ac:dyDescent="0.3">
      <c r="A24" t="s">
        <v>28</v>
      </c>
      <c r="B24">
        <f>F8-1</f>
        <v>11</v>
      </c>
      <c r="C24" s="4">
        <f>N16</f>
        <v>41.666666666666664</v>
      </c>
      <c r="D24" s="4">
        <f>C24/B24</f>
        <v>3.7878787878787876</v>
      </c>
      <c r="E24" t="s">
        <v>31</v>
      </c>
      <c r="H24" t="s">
        <v>34</v>
      </c>
    </row>
    <row r="25" spans="1:10" x14ac:dyDescent="0.3">
      <c r="H25" t="s">
        <v>37</v>
      </c>
    </row>
    <row r="26" spans="1:10" x14ac:dyDescent="0.3">
      <c r="H26" t="s">
        <v>35</v>
      </c>
    </row>
  </sheetData>
  <mergeCells count="2">
    <mergeCell ref="B12:C1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1-way ANOVA-example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2013-04-29T18:12:06Z</dcterms:modified>
</cp:coreProperties>
</file>